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s59860_eon_com/Documents/Documents/Pruseky/VVN/VZ 2025/Přílohy ZD/Přílohy ZD/"/>
    </mc:Choice>
  </mc:AlternateContent>
  <xr:revisionPtr revIDLastSave="0" documentId="8_{3D4A2C70-EFFF-4995-83B1-EAC649F63E27}" xr6:coauthVersionLast="47" xr6:coauthVersionMax="47" xr10:uidLastSave="{00000000-0000-0000-0000-000000000000}"/>
  <bookViews>
    <workbookView xWindow="-120" yWindow="-16320" windowWidth="29040" windowHeight="15720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C16" i="1"/>
  <c r="E19" i="7" l="1"/>
  <c r="G19" i="7"/>
  <c r="F21" i="7"/>
  <c r="F23" i="7" s="1"/>
</calcChain>
</file>

<file path=xl/sharedStrings.xml><?xml version="1.0" encoding="utf-8"?>
<sst xmlns="http://schemas.openxmlformats.org/spreadsheetml/2006/main" count="86" uniqueCount="66">
  <si>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</si>
  <si>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</si>
  <si>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</si>
  <si>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</si>
  <si>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</si>
  <si>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</si>
  <si>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</si>
  <si>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</si>
  <si>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</si>
  <si>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</si>
  <si>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</si>
  <si>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</si>
  <si>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</si>
  <si>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</si>
  <si>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</si>
  <si>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</si>
  <si>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</si>
  <si>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</si>
  <si>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</si>
  <si>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</si>
  <si>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</si>
  <si>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</si>
  <si>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</si>
  <si>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</si>
  <si>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</si>
  <si>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</si>
  <si>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</si>
  <si>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</si>
  <si>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</si>
  <si>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</si>
  <si>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</si>
  <si>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</si>
  <si>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</si>
  <si>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</si>
  <si>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</si>
  <si>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</si>
  <si>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</si>
  <si>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</si>
  <si>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</si>
  <si>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</si>
  <si>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</si>
  <si>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</si>
  <si>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</si>
  <si>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</si>
  <si>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</si>
  <si>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</si>
  <si>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</si>
  <si>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</si>
  <si>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</si>
  <si>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</si>
  <si>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</si>
  <si>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</si>
  <si>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</si>
  <si>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</si>
  <si>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</si>
  <si>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</si>
  <si>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</si>
  <si>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ČÁST 10 - Morava VVN C – Znojmo</t>
  </si>
  <si>
    <t>ČÁST 10 - Morava  VVN C - Znojmo</t>
  </si>
  <si>
    <t>Odstraňování a oklešťování stromoví podél DS (Průseky) VII.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</si>
  <si>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87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</si>
  <si>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</si>
  <si>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</si>
  <si>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</si>
  <si>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</si>
  <si>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Sleva(-)/Přirážka (+) nabídnutá účastníkem v procentech (%)
</t>
    </r>
    <r>
      <rPr>
        <b/>
        <sz val="10"/>
        <color rgb="FFFF0000"/>
        <rFont val="Arial"/>
        <family val="2"/>
        <charset val="238"/>
      </rPr>
      <t xml:space="preserve"> Do buňky uveďte jen hodnotu, bez znaku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</si>
</sst>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9" formatCode="#,##0\ _K_č"/>
    <numFmt numFmtId="170" formatCode="0.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9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3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3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3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3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3" fillId="0" borderId="11" xfId="2" applyFont="1" applyBorder="1" applyAlignment="1">
      <alignment horizontal="center" vertical="center" wrapText="1"/>
    </xf>
    <xf numFmtId="0" fontId="33" fillId="0" borderId="24" xfId="2" applyFont="1" applyBorder="1" applyAlignment="1">
      <alignment horizontal="center" vertical="center" wrapText="1"/>
    </xf>
    <xf numFmtId="0" fontId="33" fillId="0" borderId="25" xfId="2" applyFont="1" applyBorder="1" applyAlignment="1">
      <alignment horizontal="center" vertical="center" wrapText="1"/>
    </xf>
    <xf numFmtId="0" fontId="33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4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5" fontId="1" fillId="0" borderId="4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6" fillId="0" borderId="10" xfId="3" applyFont="1" applyBorder="1" applyAlignment="1">
      <alignment horizontal="left" vertical="center"/>
    </xf>
    <xf numFmtId="0" fontId="36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170" fontId="29" fillId="5" borderId="34" xfId="2" applyNumberFormat="1" applyFont="1" applyFill="1" applyBorder="1" applyAlignment="1" applyProtection="1">
      <alignment horizontal="center" vertical="center"/>
      <protection locked="0"/>
    </xf>
    <xf numFmtId="170" fontId="29" fillId="5" borderId="22" xfId="2" applyNumberFormat="1" applyFont="1" applyFill="1" applyBorder="1" applyAlignment="1" applyProtection="1">
      <alignment horizontal="center" vertical="center"/>
      <protection locked="0"/>
    </xf>
    <xf numFmtId="170" fontId="29" fillId="5" borderId="30" xfId="2" applyNumberFormat="1" applyFont="1" applyFill="1" applyBorder="1" applyAlignment="1" applyProtection="1">
      <alignment horizontal="center" vertical="center"/>
      <protection locked="0"/>
    </xf>
    <xf numFmtId="170" fontId="29" fillId="5" borderId="23" xfId="2" applyNumberFormat="1" applyFont="1" applyFill="1" applyBorder="1" applyAlignment="1" applyProtection="1">
      <alignment horizontal="center" vertical="center"/>
      <protection locked="0"/>
    </xf>
    <xf numFmtId="167" fontId="13" fillId="6" borderId="46" xfId="2" applyNumberFormat="1" applyFill="1" applyBorder="1" applyAlignment="1">
      <alignment horizontal="center" vertical="center"/>
    </xf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abSelected="1" zoomScale="80" zoomScaleNormal="80" zoomScaleSheetLayoutView="100" zoomScalePageLayoutView="90" workbookViewId="0">
      <selection activeCell="F18" sqref="F18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19" t="s">
        <v>47</v>
      </c>
      <c r="B2" s="119"/>
      <c r="C2" s="119"/>
      <c r="D2" s="119"/>
      <c r="E2" s="120"/>
      <c r="F2" s="120"/>
      <c r="G2" s="120"/>
    </row>
    <row r="3" spans="1:10" s="9" customFormat="1" ht="26.25" customHeight="1" x14ac:dyDescent="0.4">
      <c r="A3" s="121" t="s">
        <v>59</v>
      </c>
      <c r="B3" s="121"/>
      <c r="C3" s="121"/>
      <c r="D3" s="121"/>
      <c r="E3" s="122"/>
      <c r="F3" s="122"/>
      <c r="G3" s="122"/>
    </row>
    <row r="4" spans="1:10" ht="32.450000000000003" customHeight="1" thickBot="1" x14ac:dyDescent="0.25">
      <c r="A4" s="123" t="s">
        <v>57</v>
      </c>
      <c r="B4" s="123"/>
      <c r="C4" s="123"/>
      <c r="D4" s="123"/>
      <c r="E4" s="124"/>
      <c r="F4" s="124"/>
      <c r="G4" s="124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0" t="s">
        <v>1</v>
      </c>
      <c r="B6" s="111"/>
      <c r="C6" s="111"/>
      <c r="D6" s="111"/>
      <c r="E6" s="112"/>
      <c r="F6" s="112"/>
      <c r="G6" s="113"/>
    </row>
    <row r="7" spans="1:10" ht="15" x14ac:dyDescent="0.25">
      <c r="A7" s="110" t="s">
        <v>54</v>
      </c>
      <c r="B7" s="111"/>
      <c r="C7" s="111"/>
      <c r="D7" s="111"/>
      <c r="E7" s="112"/>
      <c r="F7" s="112"/>
      <c r="G7" s="113"/>
    </row>
    <row r="8" spans="1:10" ht="15" x14ac:dyDescent="0.25">
      <c r="A8" s="110" t="s">
        <v>55</v>
      </c>
      <c r="B8" s="111"/>
      <c r="C8" s="111"/>
      <c r="D8" s="111"/>
      <c r="E8" s="112"/>
      <c r="F8" s="112"/>
      <c r="G8" s="113"/>
    </row>
    <row r="9" spans="1:10" ht="15" x14ac:dyDescent="0.25">
      <c r="A9" s="110" t="s">
        <v>20</v>
      </c>
      <c r="B9" s="111"/>
      <c r="C9" s="111"/>
      <c r="D9" s="111"/>
      <c r="E9" s="112"/>
      <c r="F9" s="112"/>
      <c r="G9" s="113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4" t="s">
        <v>38</v>
      </c>
      <c r="B12" s="115"/>
      <c r="C12" s="115"/>
      <c r="D12" s="115"/>
      <c r="E12" s="115"/>
      <c r="F12" s="115"/>
      <c r="G12" s="116"/>
    </row>
    <row r="13" spans="1:10" ht="80.25" customHeight="1" thickBot="1" x14ac:dyDescent="0.25">
      <c r="A13" s="20" t="s">
        <v>3</v>
      </c>
      <c r="B13" s="21" t="s">
        <v>39</v>
      </c>
      <c r="C13" s="34" t="s">
        <v>30</v>
      </c>
      <c r="D13" s="21" t="s">
        <v>41</v>
      </c>
      <c r="E13" s="21" t="s">
        <v>21</v>
      </c>
      <c r="F13" s="22" t="s">
        <v>65</v>
      </c>
      <c r="G13" s="23" t="s">
        <v>40</v>
      </c>
      <c r="J13" s="10" t="s">
        <v>6</v>
      </c>
    </row>
    <row r="14" spans="1:10" ht="32.450000000000003" customHeight="1" thickTop="1" thickBot="1" x14ac:dyDescent="0.25">
      <c r="A14" s="42" t="s">
        <v>32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32">
        <v>0</v>
      </c>
      <c r="G14" s="41">
        <f>E14*(1+(F14/100))</f>
        <v>26000</v>
      </c>
    </row>
    <row r="15" spans="1:10" ht="37.9" customHeight="1" thickBot="1" x14ac:dyDescent="0.25">
      <c r="A15" s="44" t="s">
        <v>44</v>
      </c>
      <c r="B15" s="55">
        <v>29</v>
      </c>
      <c r="C15" s="45" t="s">
        <v>19</v>
      </c>
      <c r="D15" s="51">
        <f>'Ceník Výkonů'!F15</f>
        <v>154000</v>
      </c>
      <c r="E15" s="37">
        <f>B15*D15</f>
        <v>4466000</v>
      </c>
      <c r="F15" s="133">
        <v>0</v>
      </c>
      <c r="G15" s="41">
        <f t="shared" ref="G15:G18" si="0">E15*(1+(F15/100))</f>
        <v>4466000</v>
      </c>
    </row>
    <row r="16" spans="1:10" ht="48" thickBot="1" x14ac:dyDescent="0.25">
      <c r="A16" s="46" t="s">
        <v>42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34">
        <v>0</v>
      </c>
      <c r="G16" s="41">
        <f t="shared" si="0"/>
        <v>240000</v>
      </c>
    </row>
    <row r="17" spans="1:7" ht="16.5" thickBot="1" x14ac:dyDescent="0.25">
      <c r="A17" s="44" t="s">
        <v>33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33">
        <v>0</v>
      </c>
      <c r="G17" s="41">
        <f t="shared" si="0"/>
        <v>96000</v>
      </c>
    </row>
    <row r="18" spans="1:7" ht="49.9" customHeight="1" thickBot="1" x14ac:dyDescent="0.25">
      <c r="A18" s="48" t="s">
        <v>34</v>
      </c>
      <c r="B18" s="57">
        <v>50</v>
      </c>
      <c r="C18" s="49" t="s">
        <v>31</v>
      </c>
      <c r="D18" s="53">
        <f>'Ceník Výkonů'!F18</f>
        <v>1100</v>
      </c>
      <c r="E18" s="39">
        <f>B18*D18</f>
        <v>55000</v>
      </c>
      <c r="F18" s="135">
        <v>0</v>
      </c>
      <c r="G18" s="136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4828000</v>
      </c>
      <c r="F19" s="26"/>
      <c r="G19" s="25">
        <f>SUM(G14:G17)</f>
        <v>4828000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4828000</v>
      </c>
    </row>
    <row r="22" spans="1:7" ht="13.5" thickBot="1" x14ac:dyDescent="0.25">
      <c r="G22" s="18"/>
    </row>
    <row r="23" spans="1:7" ht="33.6" customHeight="1" thickBot="1" x14ac:dyDescent="0.25">
      <c r="A23" s="117" t="s">
        <v>24</v>
      </c>
      <c r="B23" s="117"/>
      <c r="C23" s="117"/>
      <c r="D23" s="117"/>
      <c r="E23" s="118"/>
      <c r="F23" s="30">
        <f>F21*6</f>
        <v>28968000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46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08" t="s">
        <v>60</v>
      </c>
      <c r="B26" s="108"/>
      <c r="C26" s="108"/>
      <c r="D26" s="108"/>
      <c r="E26" s="109"/>
      <c r="F26" s="109"/>
      <c r="G26" s="109"/>
    </row>
    <row r="27" spans="1:7" x14ac:dyDescent="0.2">
      <c r="F27" s="10"/>
    </row>
  </sheetData>
  <sheetProtection algorithmName="SHA-512" hashValue="Eq1ibkTkETqKUoc95tJNh72VZxDX8yJOmR7GvqMZjehE6u52kz4OdMVuc5RJyf1JYpLMJpEPbVwrvPL8tvjxVw==" saltValue="5d0/rryIukAk55cQZeGrvA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count="2">
    <dataValidation type="decimal" operator="lessThanOrEqual" allowBlank="1" showInputMessage="1" showErrorMessage="1" error="ZD připouští pouze hodnoty do +40" prompt="Hodnoty pro zadání do této buňky jsou omezeny do +40" sqref="F14 F18" xr:uid="{A04A2CBA-78E1-4A48-B947-A67D4EFE9706}">
      <formula1>40</formula1>
    </dataValidation>
    <dataValidation type="whole" operator="lessThanOrEqual" allowBlank="1" showInputMessage="1" showErrorMessage="1" error="ZD připouští pouze hodnoty do +40" prompt="Hodnoty pro zadání do této buňky jsou omezeny do +40" sqref="F17" xr:uid="{FBA7D67C-6920-4A76-9BCC-82559F118F5F}">
      <formula1>40</formula1>
    </dataValidation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zoomScaleNormal="100" workbookViewId="0">
      <selection activeCell="C5" sqref="C5:E5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19" t="s">
        <v>11</v>
      </c>
      <c r="D1" s="120"/>
      <c r="E1" s="120"/>
    </row>
    <row r="2" spans="2:7" ht="21" x14ac:dyDescent="0.35">
      <c r="C2" s="127" t="s">
        <v>59</v>
      </c>
      <c r="D2" s="128"/>
      <c r="E2" s="128"/>
    </row>
    <row r="3" spans="2:7" ht="38.450000000000003" customHeight="1" thickBot="1" x14ac:dyDescent="0.3">
      <c r="C3" s="124" t="s">
        <v>58</v>
      </c>
      <c r="D3" s="124"/>
      <c r="E3" s="124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0" t="s">
        <v>1</v>
      </c>
      <c r="D5" s="111"/>
      <c r="E5" s="125"/>
      <c r="F5" s="17"/>
    </row>
    <row r="6" spans="2:7" x14ac:dyDescent="0.25">
      <c r="C6" s="110" t="s">
        <v>56</v>
      </c>
      <c r="D6" s="111"/>
      <c r="E6" s="125"/>
      <c r="F6" s="17"/>
    </row>
    <row r="7" spans="2:7" x14ac:dyDescent="0.25">
      <c r="C7" s="110" t="s">
        <v>53</v>
      </c>
      <c r="D7" s="111"/>
      <c r="E7" s="125"/>
      <c r="F7" s="17"/>
    </row>
    <row r="8" spans="2:7" x14ac:dyDescent="0.25">
      <c r="C8" s="110" t="s">
        <v>2</v>
      </c>
      <c r="D8" s="111"/>
      <c r="E8" s="125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26"/>
      <c r="D12" s="126"/>
      <c r="E12" s="126"/>
      <c r="F12" s="126"/>
    </row>
    <row r="13" spans="2:7" ht="42.75" customHeight="1" thickBot="1" x14ac:dyDescent="0.3">
      <c r="B13" s="93" t="s">
        <v>52</v>
      </c>
      <c r="C13" s="94" t="s">
        <v>12</v>
      </c>
      <c r="D13" s="95" t="s">
        <v>3</v>
      </c>
      <c r="E13" s="95" t="s">
        <v>13</v>
      </c>
      <c r="F13" s="95" t="s">
        <v>41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8">
        <f>F14*(1+('Slevy_přirážky ke spektrům '!$F$14/100))</f>
        <v>5200</v>
      </c>
    </row>
    <row r="15" spans="2:7" x14ac:dyDescent="0.25">
      <c r="B15" s="99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8">
        <f>F15*(1+('Slevy_přirážky ke spektrům '!$F$15/100))</f>
        <v>154000</v>
      </c>
    </row>
    <row r="16" spans="2:7" ht="30" x14ac:dyDescent="0.25">
      <c r="B16" s="99">
        <v>3</v>
      </c>
      <c r="C16" s="86" t="str">
        <f>'Popis výkonů,činností na VVN'!B7</f>
        <v>Činnosti při Kácení a oklešťování pro operativní potřeby Objednatele včetně provedení kácení mimo OP</v>
      </c>
      <c r="D16" s="63" t="s">
        <v>17</v>
      </c>
      <c r="E16" s="67" t="str">
        <f>'Popis výkonů,činností na VVN'!D7</f>
        <v>ha</v>
      </c>
      <c r="F16" s="87">
        <v>120000</v>
      </c>
      <c r="G16" s="98">
        <f>F16*(1+('Slevy_přirážky ke spektrům '!$F$16/100))</f>
        <v>120000</v>
      </c>
    </row>
    <row r="17" spans="2:7" x14ac:dyDescent="0.25">
      <c r="B17" s="100">
        <v>4</v>
      </c>
      <c r="C17" s="65" t="s">
        <v>29</v>
      </c>
      <c r="D17" s="66" t="s">
        <v>18</v>
      </c>
      <c r="E17" s="67" t="s">
        <v>7</v>
      </c>
      <c r="F17" s="88">
        <v>8000</v>
      </c>
      <c r="G17" s="98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25</v>
      </c>
      <c r="D18" s="81" t="s">
        <v>26</v>
      </c>
      <c r="E18" s="82" t="s">
        <v>5</v>
      </c>
      <c r="F18" s="103">
        <v>1100</v>
      </c>
      <c r="G18" s="98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e2AGCZkJfUqB2WVlRn2ya3tpy4OfQAEmbplgEa9iCcqoJWgX8Y8LCkPtYk5tdtLochEicdIzcXX0pRaIP7/JWw==" saltValue="l+PJEdF7B5/HgbBpTG+BxQ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I7" sqref="I7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29" t="s">
        <v>10</v>
      </c>
      <c r="C2" s="130"/>
      <c r="D2" s="130"/>
      <c r="E2" s="131"/>
      <c r="F2" s="131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51</v>
      </c>
    </row>
    <row r="5" spans="2:6" ht="30" x14ac:dyDescent="0.25">
      <c r="B5" s="73" t="s">
        <v>35</v>
      </c>
      <c r="C5" s="58" t="s">
        <v>15</v>
      </c>
      <c r="D5" s="59" t="s">
        <v>19</v>
      </c>
      <c r="E5" s="60" t="s">
        <v>61</v>
      </c>
      <c r="F5" s="74" t="s">
        <v>45</v>
      </c>
    </row>
    <row r="6" spans="2:6" ht="141" customHeight="1" x14ac:dyDescent="0.25">
      <c r="B6" s="75" t="s">
        <v>43</v>
      </c>
      <c r="C6" s="61" t="s">
        <v>16</v>
      </c>
      <c r="D6" s="59" t="s">
        <v>19</v>
      </c>
      <c r="E6" s="62" t="s">
        <v>62</v>
      </c>
      <c r="F6" s="76" t="s">
        <v>48</v>
      </c>
    </row>
    <row r="7" spans="2:6" ht="114" customHeight="1" x14ac:dyDescent="0.25">
      <c r="B7" s="77" t="s">
        <v>36</v>
      </c>
      <c r="C7" s="63" t="s">
        <v>17</v>
      </c>
      <c r="D7" s="64" t="s">
        <v>19</v>
      </c>
      <c r="E7" s="62" t="s">
        <v>63</v>
      </c>
      <c r="F7" s="76" t="s">
        <v>49</v>
      </c>
    </row>
    <row r="8" spans="2:6" ht="93" customHeight="1" x14ac:dyDescent="0.25">
      <c r="B8" s="78" t="s">
        <v>28</v>
      </c>
      <c r="C8" s="66" t="s">
        <v>18</v>
      </c>
      <c r="D8" s="67" t="s">
        <v>7</v>
      </c>
      <c r="E8" s="68" t="s">
        <v>27</v>
      </c>
      <c r="F8" s="79"/>
    </row>
    <row r="9" spans="2:6" ht="90.75" thickBot="1" x14ac:dyDescent="0.3">
      <c r="B9" s="80" t="s">
        <v>37</v>
      </c>
      <c r="C9" s="81" t="s">
        <v>26</v>
      </c>
      <c r="D9" s="82" t="s">
        <v>5</v>
      </c>
      <c r="E9" s="83" t="s">
        <v>64</v>
      </c>
      <c r="F9" s="84" t="s">
        <v>50</v>
      </c>
    </row>
  </sheetData>
  <sheetProtection algorithmName="SHA-512" hashValue="AbBATBPY+WFppggTlLt51eyQRpvnp9nEoug1z69QuJECsxZTqVhSSjsnqks3IoxzRyFzTJwJNl264YIVhIpZag==" saltValue="t1Pz1l7ONeSQH9TGFgmTrQ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C77712-1720-4F9D-9A74-855FD1C7F45F}">
  <ds:schemaRefs>
    <ds:schemaRef ds:uri="http://schemas.microsoft.com/office/2006/metadata/properties"/>
    <ds:schemaRef ds:uri="http://schemas.microsoft.com/office/infopath/2007/PartnerControls"/>
    <ds:schemaRef ds:uri="a0907e06-a640-4f6b-9b51-06d617e864da"/>
    <ds:schemaRef ds:uri="7d183757-916d-4e63-8e62-007b2cc2f962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Macháček, Stanislav</cp:lastModifiedBy>
  <cp:revision/>
  <dcterms:created xsi:type="dcterms:W3CDTF">2022-12-05T10:07:25Z</dcterms:created>
  <dcterms:modified xsi:type="dcterms:W3CDTF">2025-08-21T11:28:14Z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